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5580" windowHeight="4245" tabRatio="481" activeTab="4"/>
  </bookViews>
  <sheets>
    <sheet name="B&amp;S" sheetId="1" r:id="rId1"/>
    <sheet name="P&amp;L" sheetId="2" r:id="rId2"/>
    <sheet name="Equity" sheetId="3" r:id="rId3"/>
    <sheet name="Cashflow" sheetId="4" r:id="rId4"/>
    <sheet name="Contents" sheetId="5" r:id="rId5"/>
  </sheets>
  <definedNames>
    <definedName name="_xlnm.Print_Area" localSheetId="2">'Equity'!$A$1:$F$52</definedName>
    <definedName name="_xlnm.Print_Area" localSheetId="1">'P&amp;L'!$A$1:$F$53</definedName>
  </definedNames>
  <calcPr fullCalcOnLoad="1"/>
</workbook>
</file>

<file path=xl/sharedStrings.xml><?xml version="1.0" encoding="utf-8"?>
<sst xmlns="http://schemas.openxmlformats.org/spreadsheetml/2006/main" count="178" uniqueCount="140">
  <si>
    <t>(Incorporated in Malaysia)</t>
  </si>
  <si>
    <t>Condensed Consolidated Balance Sheet</t>
  </si>
  <si>
    <t>INVESTMENTS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</si>
  <si>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</si>
  <si>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</si>
  <si>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</si>
  <si>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</si>
  <si>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</si>
  <si>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</si>
  <si>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</si>
  <si>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</si>
  <si>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Term loans (unsecured)</t>
  </si>
  <si>
    <t>Provision for taxation</t>
  </si>
  <si>
    <t>FINANCED BY -</t>
  </si>
  <si>
    <t>SHARE CAPITAL</t>
  </si>
  <si>
    <t>RESERVES</t>
  </si>
  <si>
    <t>DEFERRED LIABILITIES</t>
  </si>
  <si>
    <t>Term loans - unsecured</t>
  </si>
  <si>
    <t>Deferred taxation</t>
  </si>
  <si>
    <t>Provision for retirement benefits</t>
  </si>
  <si>
    <t>Note</t>
  </si>
  <si>
    <t>RM '000</t>
  </si>
  <si>
    <t>PBA HOLDINGS BHD.</t>
  </si>
  <si>
    <t>Condensed Consolidated Income Statements</t>
  </si>
  <si>
    <t>Revenue</t>
  </si>
  <si>
    <t>Cost of Sales</t>
  </si>
  <si>
    <t>Gross Profit</t>
  </si>
  <si>
    <t>Other operating income</t>
  </si>
  <si>
    <t>Administrative expenses</t>
  </si>
  <si>
    <t>Finance Cost</t>
  </si>
  <si>
    <t>Taxation</t>
  </si>
  <si>
    <t>Earnings per share (sen)</t>
  </si>
  <si>
    <t>- Basic</t>
  </si>
  <si>
    <t>Dividend per share (sen)</t>
  </si>
  <si>
    <t>- Interim tax exempt dividend</t>
  </si>
  <si>
    <t xml:space="preserve">PBA HOLDINGS BHD. </t>
  </si>
  <si>
    <t>Condensed Consolidated Statement of Changes in Equity</t>
  </si>
  <si>
    <t>Issuance of shares</t>
  </si>
  <si>
    <t>On acquisition of a subsidiary company</t>
  </si>
  <si>
    <t>Profit after taxation for the year</t>
  </si>
  <si>
    <t xml:space="preserve">Share </t>
  </si>
  <si>
    <t>capital</t>
  </si>
  <si>
    <t>Distributable</t>
  </si>
  <si>
    <t>Retained</t>
  </si>
  <si>
    <t>profits</t>
  </si>
  <si>
    <t>Share</t>
  </si>
  <si>
    <t>Premium</t>
  </si>
  <si>
    <t>Reserve on</t>
  </si>
  <si>
    <t>Consolidation</t>
  </si>
  <si>
    <t>Total</t>
  </si>
  <si>
    <t>Condensed Consolidated Cash Flow Statement</t>
  </si>
  <si>
    <t>Cash generated from operations</t>
  </si>
  <si>
    <t>Net cash from investing activities</t>
  </si>
  <si>
    <t>Fixed deposits</t>
  </si>
  <si>
    <t>PROPERTY, PLANT AND EQUIPMENT</t>
  </si>
  <si>
    <t>31 December 2001</t>
  </si>
  <si>
    <t>2002</t>
  </si>
  <si>
    <t>2001</t>
  </si>
  <si>
    <t>RM'000</t>
  </si>
  <si>
    <t>At 1 January 2001</t>
  </si>
  <si>
    <t>3 months ended</t>
  </si>
  <si>
    <t>Contents</t>
  </si>
  <si>
    <t>Interim Financial Report</t>
  </si>
  <si>
    <t>Condensed consolidated balance sheet</t>
  </si>
  <si>
    <t>Condensed consolidated statement of changes in equity</t>
  </si>
  <si>
    <t>Condensed consolidated cash flow statement</t>
  </si>
  <si>
    <t>Notes to the interim financial report</t>
  </si>
  <si>
    <t>_________________________________________________________</t>
  </si>
  <si>
    <t>Page</t>
  </si>
  <si>
    <t xml:space="preserve">NET CURRENT ASSETS </t>
  </si>
  <si>
    <t>The annexed notes form an integral part of this interim financial report.</t>
  </si>
  <si>
    <t>- Interest Income</t>
  </si>
  <si>
    <t>- Others</t>
  </si>
  <si>
    <t>Profit from operations</t>
  </si>
  <si>
    <t>-Interest Expense</t>
  </si>
  <si>
    <t>Profit before taxation</t>
  </si>
  <si>
    <t>Profit after taxation</t>
  </si>
  <si>
    <t>CASH FLOWS FROM  OPERATING ACTIVITIES</t>
  </si>
  <si>
    <t>Adjustments for -</t>
  </si>
  <si>
    <t xml:space="preserve">Operating profit before working capital changes </t>
  </si>
  <si>
    <t>CASH FLOWS FROM INVESTING ACTIVITIES</t>
  </si>
  <si>
    <t>Net cash from financing activities</t>
  </si>
  <si>
    <t>CASH FLOWS FROM FINANCING ACTIVITIES</t>
  </si>
  <si>
    <t>The share capital includes 1 Special Rights Redeemable Preference Share (Special Share) of RM0.50 each</t>
  </si>
  <si>
    <t>RM 000</t>
  </si>
  <si>
    <t>Retained Profits</t>
  </si>
  <si>
    <t>Share Premium</t>
  </si>
  <si>
    <t>Reserve on Consolidation</t>
  </si>
  <si>
    <t>SHAREHOLDERS' EQUITY</t>
  </si>
  <si>
    <t>- Diluted</t>
  </si>
  <si>
    <t>N/A</t>
  </si>
  <si>
    <t>At 1 January 2002</t>
  </si>
  <si>
    <t>The condensed consolidated balance sheet should be read in conjunction with the audited financial statements of the</t>
  </si>
  <si>
    <t>Condensed consolidated income statements</t>
  </si>
  <si>
    <t>Group for the year ended  31 December 2001.</t>
  </si>
  <si>
    <t xml:space="preserve">The condensed consolidated income statements should be read in conjunction with the audited financial statements of the </t>
  </si>
  <si>
    <t>the Group for the year ended  31 December 2001.</t>
  </si>
  <si>
    <t xml:space="preserve">The condensed consolidated cash flow statement  should be read in conjunction with the audited financial statements of </t>
  </si>
  <si>
    <t>The condensed consolidated statement of changes in equity should be read in conjunction with the audited financial statements of</t>
  </si>
  <si>
    <t>31 December 2002</t>
  </si>
  <si>
    <t xml:space="preserve">For the periods ended 31 December </t>
  </si>
  <si>
    <t>31 December</t>
  </si>
  <si>
    <t>12 months ended</t>
  </si>
  <si>
    <t>For the period ended 31 December 2002</t>
  </si>
  <si>
    <t>At 31 December 2002</t>
  </si>
  <si>
    <t>At 31 December 2001</t>
  </si>
  <si>
    <t xml:space="preserve">For the period ended 31 December 2002 </t>
  </si>
  <si>
    <t>Interim tax exempt dividend</t>
  </si>
  <si>
    <t>@ 1.50 sen per share</t>
  </si>
  <si>
    <t>@  0.25 sen per share</t>
  </si>
  <si>
    <t>Net cash from operating activities</t>
  </si>
  <si>
    <t>Cash and cash equivalents at 1 January</t>
  </si>
  <si>
    <t xml:space="preserve">Net Increase in cash and cash equivalents </t>
  </si>
  <si>
    <t>Cash and cash equivalents at 31 December</t>
  </si>
  <si>
    <t xml:space="preserve">      Profit before taxation</t>
  </si>
  <si>
    <t xml:space="preserve">     Depreciation</t>
  </si>
  <si>
    <t xml:space="preserve">     Interest expense</t>
  </si>
  <si>
    <t xml:space="preserve">     Property, plant and equipment  written off</t>
  </si>
  <si>
    <t xml:space="preserve">     Interest income</t>
  </si>
  <si>
    <t xml:space="preserve">     Net change in current assets</t>
  </si>
  <si>
    <t xml:space="preserve">     Net change in current liabilities</t>
  </si>
  <si>
    <t xml:space="preserve">     Interest paid</t>
  </si>
  <si>
    <t xml:space="preserve">     Retirement benefits paid</t>
  </si>
  <si>
    <t xml:space="preserve">     Tax paid</t>
  </si>
  <si>
    <t xml:space="preserve">    Acquisition of a subsidiary company, net of cash acquired</t>
  </si>
  <si>
    <t xml:space="preserve">    Interest received</t>
  </si>
  <si>
    <t xml:space="preserve">    Proceeds from disposal of investments</t>
  </si>
  <si>
    <t xml:space="preserve">    Purchase of investments</t>
  </si>
  <si>
    <t xml:space="preserve">    Dividend Paid</t>
  </si>
  <si>
    <t xml:space="preserve">    Fixed deposits</t>
  </si>
  <si>
    <t xml:space="preserve">    Cash and bank balances</t>
  </si>
  <si>
    <t xml:space="preserve">    Net proceeds from issuance of shares</t>
  </si>
  <si>
    <t>1</t>
  </si>
  <si>
    <t>4</t>
  </si>
  <si>
    <t>5 - 13</t>
  </si>
  <si>
    <t xml:space="preserve">    Net purchase of property, plant and equipment</t>
  </si>
  <si>
    <t xml:space="preserve">    Dividends received (gross)</t>
  </si>
  <si>
    <t xml:space="preserve">     Provision for retirement benefits</t>
  </si>
  <si>
    <t xml:space="preserve">    Term loans net payment</t>
  </si>
  <si>
    <t xml:space="preserve">     Other miscellaneous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</si>
</sst>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 quotePrefix="1">
      <alignment/>
    </xf>
    <xf numFmtId="165" fontId="1" fillId="0" borderId="2" xfId="15" applyNumberFormat="1" applyFont="1" applyBorder="1" applyAlignment="1">
      <alignment/>
    </xf>
    <xf numFmtId="43" fontId="1" fillId="0" borderId="3" xfId="15" applyFont="1" applyBorder="1" applyAlignment="1">
      <alignment/>
    </xf>
    <xf numFmtId="165" fontId="2" fillId="0" borderId="0" xfId="15" applyNumberFormat="1" applyFont="1" applyAlignment="1" quotePrefix="1">
      <alignment horizontal="center"/>
    </xf>
    <xf numFmtId="165" fontId="2" fillId="0" borderId="0" xfId="15" applyNumberFormat="1" applyFont="1" applyAlignment="1">
      <alignment horizontal="center"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65" fontId="2" fillId="0" borderId="0" xfId="15" applyNumberFormat="1" applyFont="1" applyBorder="1" applyAlignment="1">
      <alignment horizontal="left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/>
    </xf>
    <xf numFmtId="165" fontId="1" fillId="0" borderId="3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3" xfId="15" applyNumberFormat="1" applyFont="1" applyBorder="1" applyAlignment="1">
      <alignment/>
    </xf>
    <xf numFmtId="43" fontId="1" fillId="0" borderId="3" xfId="15" applyFont="1" applyBorder="1" applyAlignment="1" quotePrefix="1">
      <alignment/>
    </xf>
    <xf numFmtId="165" fontId="1" fillId="0" borderId="5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10</xdr:row>
      <xdr:rowOff>142875</xdr:rowOff>
    </xdr:from>
    <xdr:to>
      <xdr:col>4</xdr:col>
      <xdr:colOff>542925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62475" y="1800225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Non Distributable
</a:t>
          </a:r>
        </a:p>
      </xdr:txBody>
    </xdr:sp>
    <xdr:clientData/>
  </xdr:twoCellAnchor>
  <xdr:twoCellAnchor>
    <xdr:from>
      <xdr:col>3</xdr:col>
      <xdr:colOff>76200</xdr:colOff>
      <xdr:row>11</xdr:row>
      <xdr:rowOff>66675</xdr:rowOff>
    </xdr:from>
    <xdr:to>
      <xdr:col>3</xdr:col>
      <xdr:colOff>352425</xdr:colOff>
      <xdr:row>11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4286250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11</xdr:row>
      <xdr:rowOff>66675</xdr:rowOff>
    </xdr:from>
    <xdr:to>
      <xdr:col>4</xdr:col>
      <xdr:colOff>771525</xdr:colOff>
      <xdr:row>11</xdr:row>
      <xdr:rowOff>76200</xdr:rowOff>
    </xdr:to>
    <xdr:sp>
      <xdr:nvSpPr>
        <xdr:cNvPr id="3" name="Line 4"/>
        <xdr:cNvSpPr>
          <a:spLocks/>
        </xdr:cNvSpPr>
      </xdr:nvSpPr>
      <xdr:spPr>
        <a:xfrm>
          <a:off x="5553075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44">
      <selection activeCell="A50" sqref="A50"/>
    </sheetView>
  </sheetViews>
  <sheetFormatPr defaultColWidth="9.140625" defaultRowHeight="12.75"/>
  <cols>
    <col min="1" max="1" width="40.7109375" style="1" customWidth="1"/>
    <col min="2" max="2" width="10.7109375" style="7" customWidth="1"/>
    <col min="3" max="3" width="18.7109375" style="10" customWidth="1"/>
    <col min="4" max="4" width="4.00390625" style="1" customWidth="1"/>
    <col min="5" max="5" width="18.7109375" style="10" customWidth="1"/>
    <col min="6" max="6" width="3.28125" style="1" customWidth="1"/>
    <col min="7" max="16384" width="9.140625" style="1" customWidth="1"/>
  </cols>
  <sheetData>
    <row r="1" spans="1:5" s="4" customFormat="1" ht="12.75">
      <c r="A1" s="4" t="s">
        <v>22</v>
      </c>
      <c r="B1" s="7"/>
      <c r="C1" s="22"/>
      <c r="E1" s="22"/>
    </row>
    <row r="2" spans="1:5" s="4" customFormat="1" ht="12.75">
      <c r="A2" s="4" t="s">
        <v>0</v>
      </c>
      <c r="B2" s="7"/>
      <c r="C2" s="22"/>
      <c r="E2" s="22"/>
    </row>
    <row r="4" spans="1:5" s="4" customFormat="1" ht="14.25">
      <c r="A4" s="5" t="s">
        <v>1</v>
      </c>
      <c r="B4" s="7"/>
      <c r="C4" s="22"/>
      <c r="E4" s="22"/>
    </row>
    <row r="5" spans="1:5" s="4" customFormat="1" ht="14.25">
      <c r="A5" s="5" t="s">
        <v>104</v>
      </c>
      <c r="B5" s="7"/>
      <c r="C5" s="22"/>
      <c r="E5" s="22"/>
    </row>
    <row r="6" spans="1:5" s="4" customFormat="1" ht="14.25">
      <c r="A6" s="5"/>
      <c r="B6" s="7"/>
      <c r="C6" s="22"/>
      <c r="E6" s="22"/>
    </row>
    <row r="7" spans="3:5" ht="12.75">
      <c r="C7" s="14" t="s">
        <v>99</v>
      </c>
      <c r="D7" s="6"/>
      <c r="E7" s="14" t="s">
        <v>55</v>
      </c>
    </row>
    <row r="8" spans="2:5" ht="12.75">
      <c r="B8" s="7" t="s">
        <v>20</v>
      </c>
      <c r="C8" s="15" t="s">
        <v>21</v>
      </c>
      <c r="D8" s="7"/>
      <c r="E8" s="15" t="s">
        <v>21</v>
      </c>
    </row>
    <row r="10" spans="1:5" ht="12.75">
      <c r="A10" s="4" t="s">
        <v>54</v>
      </c>
      <c r="B10" s="7">
        <v>2</v>
      </c>
      <c r="C10" s="10">
        <v>405099</v>
      </c>
      <c r="E10" s="10">
        <v>354699</v>
      </c>
    </row>
    <row r="11" ht="12.75">
      <c r="A11" s="4"/>
    </row>
    <row r="12" spans="1:5" ht="12.75">
      <c r="A12" s="4" t="s">
        <v>2</v>
      </c>
      <c r="B12" s="7">
        <v>3</v>
      </c>
      <c r="C12" s="23">
        <v>24851</v>
      </c>
      <c r="D12" s="3"/>
      <c r="E12" s="23">
        <v>24336</v>
      </c>
    </row>
    <row r="14" ht="12.75">
      <c r="A14" s="4" t="s">
        <v>3</v>
      </c>
    </row>
    <row r="15" spans="1:5" ht="12.75">
      <c r="A15" s="1" t="s">
        <v>4</v>
      </c>
      <c r="C15" s="17">
        <v>11914</v>
      </c>
      <c r="D15" s="3"/>
      <c r="E15" s="17">
        <v>11397</v>
      </c>
    </row>
    <row r="16" spans="1:5" ht="12.75">
      <c r="A16" s="1" t="s">
        <v>5</v>
      </c>
      <c r="B16" s="7">
        <v>4</v>
      </c>
      <c r="C16" s="18">
        <v>18431</v>
      </c>
      <c r="D16" s="3"/>
      <c r="E16" s="18">
        <v>15879</v>
      </c>
    </row>
    <row r="17" spans="1:5" ht="12.75">
      <c r="A17" s="1" t="s">
        <v>6</v>
      </c>
      <c r="B17" s="7">
        <v>5</v>
      </c>
      <c r="C17" s="18">
        <v>21329</v>
      </c>
      <c r="D17" s="3"/>
      <c r="E17" s="18">
        <v>40580</v>
      </c>
    </row>
    <row r="18" spans="1:5" ht="12.75">
      <c r="A18" s="1" t="s">
        <v>53</v>
      </c>
      <c r="B18" s="7">
        <v>6</v>
      </c>
      <c r="C18" s="18">
        <v>242500</v>
      </c>
      <c r="D18" s="3"/>
      <c r="E18" s="18">
        <v>184500</v>
      </c>
    </row>
    <row r="19" spans="1:5" ht="12.75">
      <c r="A19" s="1" t="s">
        <v>7</v>
      </c>
      <c r="C19" s="19">
        <v>5597</v>
      </c>
      <c r="D19" s="3"/>
      <c r="E19" s="19">
        <v>4331</v>
      </c>
    </row>
    <row r="20" spans="3:5" ht="12.75">
      <c r="C20" s="18"/>
      <c r="D20" s="3"/>
      <c r="E20" s="18"/>
    </row>
    <row r="21" spans="3:5" ht="12.75">
      <c r="C21" s="19">
        <f>SUM(C15:C19)</f>
        <v>299771</v>
      </c>
      <c r="D21" s="3"/>
      <c r="E21" s="19">
        <f>SUM(E15:E19)</f>
        <v>256687</v>
      </c>
    </row>
    <row r="22" spans="3:4" ht="12.75">
      <c r="C22" s="23"/>
      <c r="D22" s="3"/>
    </row>
    <row r="23" ht="12.75">
      <c r="A23" s="4" t="s">
        <v>8</v>
      </c>
    </row>
    <row r="24" spans="1:5" ht="12.75">
      <c r="A24" s="1" t="s">
        <v>9</v>
      </c>
      <c r="C24" s="17">
        <v>3656</v>
      </c>
      <c r="D24" s="3"/>
      <c r="E24" s="17">
        <v>3184</v>
      </c>
    </row>
    <row r="25" spans="1:5" ht="12.75">
      <c r="A25" s="1" t="s">
        <v>10</v>
      </c>
      <c r="B25" s="7">
        <v>7</v>
      </c>
      <c r="C25" s="18">
        <v>63912</v>
      </c>
      <c r="D25" s="3"/>
      <c r="E25" s="18">
        <v>80226</v>
      </c>
    </row>
    <row r="26" spans="1:5" ht="12.75">
      <c r="A26" s="1" t="s">
        <v>11</v>
      </c>
      <c r="B26" s="7">
        <v>8</v>
      </c>
      <c r="C26" s="18">
        <v>14622</v>
      </c>
      <c r="D26" s="3"/>
      <c r="E26" s="18">
        <v>10642</v>
      </c>
    </row>
    <row r="27" spans="1:5" ht="12.75">
      <c r="A27" s="1" t="s">
        <v>12</v>
      </c>
      <c r="C27" s="19">
        <v>3847</v>
      </c>
      <c r="D27" s="3"/>
      <c r="E27" s="19">
        <v>864</v>
      </c>
    </row>
    <row r="28" spans="3:5" ht="12.75">
      <c r="C28" s="18"/>
      <c r="D28" s="3"/>
      <c r="E28" s="18"/>
    </row>
    <row r="29" spans="3:5" ht="12.75">
      <c r="C29" s="19">
        <f>SUM(C24:C27)</f>
        <v>86037</v>
      </c>
      <c r="D29" s="3"/>
      <c r="E29" s="19">
        <f>SUM(E24:E27)</f>
        <v>94916</v>
      </c>
    </row>
    <row r="30" spans="3:4" ht="12.75">
      <c r="C30" s="23"/>
      <c r="D30" s="3"/>
    </row>
    <row r="31" spans="1:5" ht="12.75">
      <c r="A31" s="4" t="s">
        <v>69</v>
      </c>
      <c r="C31" s="16">
        <f>+C21-C29</f>
        <v>213734</v>
      </c>
      <c r="D31" s="3"/>
      <c r="E31" s="16">
        <f>+E21-E29</f>
        <v>161771</v>
      </c>
    </row>
    <row r="33" spans="3:5" ht="13.5" thickBot="1">
      <c r="C33" s="20">
        <f>+C31+C10+C12</f>
        <v>643684</v>
      </c>
      <c r="D33" s="3"/>
      <c r="E33" s="20">
        <f>+E31+E10+E12</f>
        <v>540806</v>
      </c>
    </row>
    <row r="34" spans="3:5" ht="13.5" thickTop="1">
      <c r="C34" s="23"/>
      <c r="D34" s="3"/>
      <c r="E34" s="23"/>
    </row>
    <row r="36" ht="12.75">
      <c r="A36" s="4" t="s">
        <v>13</v>
      </c>
    </row>
    <row r="38" spans="1:5" ht="12.75">
      <c r="A38" s="4" t="s">
        <v>14</v>
      </c>
      <c r="B38" s="7">
        <v>9</v>
      </c>
      <c r="C38" s="10">
        <v>165500</v>
      </c>
      <c r="E38" s="10">
        <v>140000</v>
      </c>
    </row>
    <row r="39" spans="1:4" ht="12.75">
      <c r="A39" s="4" t="s">
        <v>15</v>
      </c>
      <c r="C39" s="23"/>
      <c r="D39" s="3"/>
    </row>
    <row r="40" spans="1:5" ht="12.75">
      <c r="A40" s="1" t="s">
        <v>85</v>
      </c>
      <c r="C40" s="17">
        <v>86136</v>
      </c>
      <c r="D40" s="3"/>
      <c r="E40" s="17">
        <v>40809</v>
      </c>
    </row>
    <row r="41" spans="1:5" ht="12.75">
      <c r="A41" s="1" t="s">
        <v>86</v>
      </c>
      <c r="C41" s="18">
        <v>161637</v>
      </c>
      <c r="D41" s="3"/>
      <c r="E41" s="18">
        <v>125826</v>
      </c>
    </row>
    <row r="42" spans="1:5" ht="12.75">
      <c r="A42" s="1" t="s">
        <v>87</v>
      </c>
      <c r="C42" s="19">
        <v>53780</v>
      </c>
      <c r="D42" s="3"/>
      <c r="E42" s="19">
        <v>53780</v>
      </c>
    </row>
    <row r="43" spans="3:5" ht="12.75">
      <c r="C43" s="23"/>
      <c r="D43" s="3"/>
      <c r="E43" s="23"/>
    </row>
    <row r="44" spans="3:5" ht="12.75">
      <c r="C44" s="16">
        <f>SUM(C40:C42)</f>
        <v>301553</v>
      </c>
      <c r="D44" s="3"/>
      <c r="E44" s="16">
        <f>SUM(E40:E42)</f>
        <v>220415</v>
      </c>
    </row>
    <row r="45" spans="1:5" ht="12.75">
      <c r="A45" s="4" t="s">
        <v>88</v>
      </c>
      <c r="C45" s="23">
        <f>SUM(C38:C42)</f>
        <v>467053</v>
      </c>
      <c r="E45" s="10">
        <f>SUM(E38:E42)</f>
        <v>360415</v>
      </c>
    </row>
    <row r="46" ht="12.75">
      <c r="A46" s="4" t="s">
        <v>16</v>
      </c>
    </row>
    <row r="47" spans="1:5" ht="12.75">
      <c r="A47" s="1" t="s">
        <v>17</v>
      </c>
      <c r="B47" s="7">
        <v>8</v>
      </c>
      <c r="C47" s="10">
        <v>159344</v>
      </c>
      <c r="E47" s="10">
        <v>172618</v>
      </c>
    </row>
    <row r="48" spans="1:5" ht="12.75">
      <c r="A48" s="1" t="s">
        <v>18</v>
      </c>
      <c r="C48" s="10">
        <v>11709</v>
      </c>
      <c r="E48" s="10">
        <v>5878</v>
      </c>
    </row>
    <row r="49" spans="1:5" ht="12.75">
      <c r="A49" s="1" t="s">
        <v>19</v>
      </c>
      <c r="C49" s="16">
        <v>5578</v>
      </c>
      <c r="D49" s="3"/>
      <c r="E49" s="16">
        <v>1895</v>
      </c>
    </row>
    <row r="51" spans="3:5" ht="13.5" thickBot="1">
      <c r="C51" s="20">
        <f>SUM(C45:C49)</f>
        <v>643684</v>
      </c>
      <c r="D51" s="3"/>
      <c r="E51" s="20">
        <f>SUM(E45:E49)</f>
        <v>540806</v>
      </c>
    </row>
    <row r="52" ht="13.5" thickTop="1"/>
    <row r="54" spans="1:5" s="4" customFormat="1" ht="12.75">
      <c r="A54" s="4" t="s">
        <v>92</v>
      </c>
      <c r="B54" s="7"/>
      <c r="C54" s="22"/>
      <c r="E54" s="22"/>
    </row>
    <row r="55" spans="1:5" s="4" customFormat="1" ht="12.75">
      <c r="A55" s="4" t="s">
        <v>94</v>
      </c>
      <c r="B55" s="7"/>
      <c r="C55" s="22"/>
      <c r="E55" s="22"/>
    </row>
    <row r="58" ht="12.75">
      <c r="A58" s="1" t="s">
        <v>70</v>
      </c>
    </row>
  </sheetData>
  <printOptions/>
  <pageMargins left="0.62" right="0.18" top="0.65" bottom="0.75" header="0.5" footer="0.5"/>
  <pageSetup horizontalDpi="600" verticalDpi="600" orientation="portrait" paperSize="9" r:id="rId1"/>
  <headerFooter alignWithMargins="0">
    <oddHeader>&amp;L&amp;"Times New Roman,Regular"&amp;8Tempatan No : 515119-U</oddHeader>
    <oddFooter>&amp;L&amp;"Times New Roman,Regular"&amp;8PBA Holdings Bhd Interim Report Q4 2002&amp;R&amp;"Times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37">
      <selection activeCell="C41" sqref="C41"/>
    </sheetView>
  </sheetViews>
  <sheetFormatPr defaultColWidth="9.140625" defaultRowHeight="12.75"/>
  <cols>
    <col min="1" max="1" width="30.7109375" style="1" customWidth="1"/>
    <col min="2" max="2" width="10.7109375" style="1" customWidth="1"/>
    <col min="3" max="6" width="15.7109375" style="10" customWidth="1"/>
    <col min="7" max="16384" width="9.140625" style="1" customWidth="1"/>
  </cols>
  <sheetData>
    <row r="1" ht="12.75">
      <c r="A1" s="4" t="s">
        <v>22</v>
      </c>
    </row>
    <row r="2" ht="12.75">
      <c r="A2" s="4" t="s">
        <v>0</v>
      </c>
    </row>
    <row r="5" spans="1:6" s="4" customFormat="1" ht="14.25">
      <c r="A5" s="5" t="s">
        <v>23</v>
      </c>
      <c r="C5" s="22"/>
      <c r="D5" s="22"/>
      <c r="E5" s="22"/>
      <c r="F5" s="22"/>
    </row>
    <row r="6" spans="1:6" s="4" customFormat="1" ht="14.25">
      <c r="A6" s="5" t="s">
        <v>100</v>
      </c>
      <c r="C6" s="22"/>
      <c r="D6" s="22"/>
      <c r="E6" s="22"/>
      <c r="F6" s="22"/>
    </row>
    <row r="7" spans="3:6" s="4" customFormat="1" ht="12.75">
      <c r="C7" s="22"/>
      <c r="D7" s="22"/>
      <c r="E7" s="22"/>
      <c r="F7" s="22"/>
    </row>
    <row r="9" spans="3:6" ht="12.75">
      <c r="C9" s="15" t="s">
        <v>60</v>
      </c>
      <c r="D9" s="15" t="s">
        <v>60</v>
      </c>
      <c r="E9" s="15" t="s">
        <v>102</v>
      </c>
      <c r="F9" s="15" t="s">
        <v>102</v>
      </c>
    </row>
    <row r="10" spans="3:6" ht="12.75">
      <c r="C10" s="14" t="s">
        <v>101</v>
      </c>
      <c r="D10" s="14" t="s">
        <v>101</v>
      </c>
      <c r="E10" s="14" t="s">
        <v>101</v>
      </c>
      <c r="F10" s="14" t="s">
        <v>101</v>
      </c>
    </row>
    <row r="11" spans="3:6" ht="12.75">
      <c r="C11" s="14" t="s">
        <v>56</v>
      </c>
      <c r="D11" s="14" t="s">
        <v>57</v>
      </c>
      <c r="E11" s="14" t="s">
        <v>56</v>
      </c>
      <c r="F11" s="14" t="s">
        <v>57</v>
      </c>
    </row>
    <row r="12" spans="3:6" ht="12.75">
      <c r="C12" s="15" t="s">
        <v>58</v>
      </c>
      <c r="D12" s="15" t="s">
        <v>58</v>
      </c>
      <c r="E12" s="15" t="s">
        <v>58</v>
      </c>
      <c r="F12" s="15" t="s">
        <v>58</v>
      </c>
    </row>
    <row r="13" ht="12.75">
      <c r="B13" s="7" t="s">
        <v>20</v>
      </c>
    </row>
    <row r="15" spans="1:6" ht="12.75">
      <c r="A15" s="21" t="s">
        <v>24</v>
      </c>
      <c r="B15" s="3"/>
      <c r="C15" s="23">
        <f>34680+1677</f>
        <v>36357</v>
      </c>
      <c r="D15" s="23">
        <v>31868</v>
      </c>
      <c r="E15" s="23">
        <f>142867+1677</f>
        <v>144544</v>
      </c>
      <c r="F15" s="23">
        <v>112125</v>
      </c>
    </row>
    <row r="17" spans="1:6" ht="12.75">
      <c r="A17" s="4" t="s">
        <v>25</v>
      </c>
      <c r="C17" s="16">
        <v>21757</v>
      </c>
      <c r="D17" s="16">
        <v>22684</v>
      </c>
      <c r="E17" s="16">
        <v>84988</v>
      </c>
      <c r="F17" s="16">
        <v>70450</v>
      </c>
    </row>
    <row r="19" spans="1:6" ht="12.75">
      <c r="A19" s="1" t="s">
        <v>26</v>
      </c>
      <c r="C19" s="10">
        <f>+C15-C17</f>
        <v>14600</v>
      </c>
      <c r="D19" s="10">
        <f>+D15-D17</f>
        <v>9184</v>
      </c>
      <c r="E19" s="10">
        <f>+E15-E17</f>
        <v>59556</v>
      </c>
      <c r="F19" s="10">
        <f>+F15-F17</f>
        <v>41675</v>
      </c>
    </row>
    <row r="21" ht="12.75">
      <c r="A21" s="1" t="s">
        <v>27</v>
      </c>
    </row>
    <row r="22" spans="1:6" ht="12.75">
      <c r="A22" s="8" t="s">
        <v>71</v>
      </c>
      <c r="C22" s="10">
        <f>2487-1677</f>
        <v>810</v>
      </c>
      <c r="D22" s="10">
        <v>2204</v>
      </c>
      <c r="E22" s="10">
        <f>8704-1677</f>
        <v>7027</v>
      </c>
      <c r="F22" s="10">
        <v>7464</v>
      </c>
    </row>
    <row r="23" spans="1:6" ht="12.75">
      <c r="A23" s="8" t="s">
        <v>72</v>
      </c>
      <c r="C23" s="10">
        <v>4994</v>
      </c>
      <c r="D23" s="10">
        <v>14895</v>
      </c>
      <c r="E23" s="10">
        <v>18056</v>
      </c>
      <c r="F23" s="10">
        <v>19794</v>
      </c>
    </row>
    <row r="25" spans="1:6" ht="12.75">
      <c r="A25" s="1" t="s">
        <v>28</v>
      </c>
      <c r="C25" s="16">
        <f>-6571+509</f>
        <v>-6062</v>
      </c>
      <c r="D25" s="16">
        <v>-5006</v>
      </c>
      <c r="E25" s="16">
        <v>-18787</v>
      </c>
      <c r="F25" s="16">
        <v>-13081</v>
      </c>
    </row>
    <row r="27" spans="1:6" ht="12.75">
      <c r="A27" s="1" t="s">
        <v>73</v>
      </c>
      <c r="C27" s="10">
        <f>+C19+C23+C25+C22</f>
        <v>14342</v>
      </c>
      <c r="D27" s="10">
        <f>+D19+D23+D25+D22</f>
        <v>21277</v>
      </c>
      <c r="E27" s="10">
        <f>+E19+E23+E25+E22</f>
        <v>65852</v>
      </c>
      <c r="F27" s="10">
        <f>+F19+F23+F25+F22</f>
        <v>55852</v>
      </c>
    </row>
    <row r="29" ht="12.75">
      <c r="A29" s="1" t="s">
        <v>29</v>
      </c>
    </row>
    <row r="30" spans="1:6" ht="12.75">
      <c r="A30" s="8" t="s">
        <v>74</v>
      </c>
      <c r="C30" s="16">
        <v>-1068</v>
      </c>
      <c r="D30" s="16">
        <v>-3060</v>
      </c>
      <c r="E30" s="16">
        <v>-4283</v>
      </c>
      <c r="F30" s="16">
        <v>-5462</v>
      </c>
    </row>
    <row r="32" spans="1:6" ht="12.75">
      <c r="A32" s="1" t="s">
        <v>75</v>
      </c>
      <c r="C32" s="23">
        <f>+C27+C30</f>
        <v>13274</v>
      </c>
      <c r="D32" s="23">
        <f>+D27+D30</f>
        <v>18217</v>
      </c>
      <c r="E32" s="23">
        <f>+E27+E30</f>
        <v>61569</v>
      </c>
      <c r="F32" s="23">
        <f>+F27+F30</f>
        <v>50390</v>
      </c>
    </row>
    <row r="34" spans="1:6" ht="12.75">
      <c r="A34" s="1" t="s">
        <v>30</v>
      </c>
      <c r="B34" s="7">
        <v>10</v>
      </c>
      <c r="C34" s="23">
        <f>-402-4009</f>
        <v>-4411</v>
      </c>
      <c r="D34" s="10">
        <v>-3698</v>
      </c>
      <c r="E34" s="10">
        <v>-11277</v>
      </c>
      <c r="F34" s="10">
        <v>-8803</v>
      </c>
    </row>
    <row r="36" spans="1:6" ht="13.5" thickBot="1">
      <c r="A36" s="1" t="s">
        <v>76</v>
      </c>
      <c r="C36" s="12">
        <f>+C32+C34</f>
        <v>8863</v>
      </c>
      <c r="D36" s="12">
        <f>+D32+D34</f>
        <v>14519</v>
      </c>
      <c r="E36" s="12">
        <f>+E32+E34</f>
        <v>50292</v>
      </c>
      <c r="F36" s="12">
        <f>+F32+F34</f>
        <v>41587</v>
      </c>
    </row>
    <row r="37" ht="13.5" thickTop="1"/>
    <row r="39" spans="1:2" ht="12.75">
      <c r="A39" s="1" t="s">
        <v>31</v>
      </c>
      <c r="B39" s="7">
        <v>11</v>
      </c>
    </row>
    <row r="40" spans="1:6" ht="12.75">
      <c r="A40" s="8" t="s">
        <v>32</v>
      </c>
      <c r="B40" s="7"/>
      <c r="C40" s="37">
        <v>2.79</v>
      </c>
      <c r="D40" s="37">
        <v>6.33</v>
      </c>
      <c r="E40" s="37">
        <v>15.86</v>
      </c>
      <c r="F40" s="38">
        <v>18.13</v>
      </c>
    </row>
    <row r="41" spans="1:6" ht="13.5" thickBot="1">
      <c r="A41" s="8" t="s">
        <v>89</v>
      </c>
      <c r="C41" s="36" t="s">
        <v>90</v>
      </c>
      <c r="D41" s="36" t="s">
        <v>90</v>
      </c>
      <c r="E41" s="36" t="s">
        <v>90</v>
      </c>
      <c r="F41" s="36" t="s">
        <v>90</v>
      </c>
    </row>
    <row r="42" ht="13.5" thickTop="1"/>
    <row r="44" ht="12.75">
      <c r="A44" s="1" t="s">
        <v>33</v>
      </c>
    </row>
    <row r="45" spans="1:6" ht="13.5" thickBot="1">
      <c r="A45" s="8" t="s">
        <v>34</v>
      </c>
      <c r="C45" s="13">
        <v>1.5</v>
      </c>
      <c r="D45" s="39">
        <v>0.25</v>
      </c>
      <c r="E45" s="40">
        <v>1.5</v>
      </c>
      <c r="F45" s="39">
        <v>0.25</v>
      </c>
    </row>
    <row r="46" ht="13.5" thickTop="1"/>
    <row r="48" spans="1:5" s="4" customFormat="1" ht="12.75">
      <c r="A48" s="4" t="s">
        <v>95</v>
      </c>
      <c r="B48" s="7"/>
      <c r="C48" s="22"/>
      <c r="E48" s="22"/>
    </row>
    <row r="49" spans="1:5" s="4" customFormat="1" ht="12.75">
      <c r="A49" s="4" t="s">
        <v>94</v>
      </c>
      <c r="B49" s="7"/>
      <c r="C49" s="22"/>
      <c r="E49" s="22"/>
    </row>
    <row r="50" spans="2:5" s="4" customFormat="1" ht="12.75">
      <c r="B50" s="7"/>
      <c r="C50" s="22"/>
      <c r="E50" s="22"/>
    </row>
    <row r="51" spans="2:5" s="4" customFormat="1" ht="12.75">
      <c r="B51" s="7"/>
      <c r="C51" s="22"/>
      <c r="E51" s="22"/>
    </row>
    <row r="52" ht="12.75">
      <c r="A52" s="1" t="s">
        <v>70</v>
      </c>
    </row>
  </sheetData>
  <printOptions/>
  <pageMargins left="0.75" right="0.26" top="1" bottom="1" header="0.5" footer="0.5"/>
  <pageSetup fitToHeight="1" fitToWidth="1" horizontalDpi="600" verticalDpi="600" orientation="portrait" scale="93" r:id="rId1"/>
  <headerFooter alignWithMargins="0">
    <oddHeader>&amp;L&amp;"Times New Roman,Regular"&amp;8Tempatan No : 515119-U</oddHeader>
    <oddFooter>&amp;L&amp;"Times New Roman,Regular"&amp;8PBA Holdings Bhd Interim Report Q4 2002&amp;R&amp;"Times New Roman,Regular" 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46">
      <selection activeCell="A67" sqref="A67"/>
    </sheetView>
  </sheetViews>
  <sheetFormatPr defaultColWidth="9.140625" defaultRowHeight="12.75"/>
  <cols>
    <col min="1" max="1" width="37.7109375" style="1" customWidth="1"/>
    <col min="2" max="5" width="12.7109375" style="10" customWidth="1"/>
    <col min="6" max="6" width="13.28125" style="10" customWidth="1"/>
    <col min="7" max="7" width="10.7109375" style="1" bestFit="1" customWidth="1"/>
    <col min="8" max="16384" width="9.140625" style="1" customWidth="1"/>
  </cols>
  <sheetData>
    <row r="1" spans="1:6" s="4" customFormat="1" ht="12.75">
      <c r="A1" s="4" t="s">
        <v>35</v>
      </c>
      <c r="B1" s="22"/>
      <c r="C1" s="22"/>
      <c r="D1" s="22"/>
      <c r="E1" s="22"/>
      <c r="F1" s="22"/>
    </row>
    <row r="2" spans="1:6" s="4" customFormat="1" ht="12.75">
      <c r="A2" s="4" t="s">
        <v>0</v>
      </c>
      <c r="B2" s="22"/>
      <c r="C2" s="22"/>
      <c r="D2" s="22"/>
      <c r="E2" s="22"/>
      <c r="F2" s="22"/>
    </row>
    <row r="3" spans="2:6" s="4" customFormat="1" ht="12.75">
      <c r="B3" s="22"/>
      <c r="C3" s="22"/>
      <c r="D3" s="22"/>
      <c r="E3" s="22"/>
      <c r="F3" s="22"/>
    </row>
    <row r="4" spans="2:6" s="4" customFormat="1" ht="12.75">
      <c r="B4" s="22"/>
      <c r="C4" s="22"/>
      <c r="D4" s="22"/>
      <c r="E4" s="22"/>
      <c r="F4" s="22"/>
    </row>
    <row r="5" spans="1:6" s="4" customFormat="1" ht="14.25">
      <c r="A5" s="5" t="s">
        <v>36</v>
      </c>
      <c r="B5" s="22"/>
      <c r="C5" s="22"/>
      <c r="D5" s="22"/>
      <c r="E5" s="22"/>
      <c r="F5" s="22"/>
    </row>
    <row r="6" spans="1:6" s="4" customFormat="1" ht="14.25">
      <c r="A6" s="5" t="s">
        <v>103</v>
      </c>
      <c r="B6" s="22"/>
      <c r="C6" s="22"/>
      <c r="D6" s="22"/>
      <c r="E6" s="22"/>
      <c r="F6" s="22"/>
    </row>
    <row r="7" spans="2:6" s="4" customFormat="1" ht="12.75">
      <c r="B7" s="22"/>
      <c r="C7" s="22"/>
      <c r="D7" s="22"/>
      <c r="E7" s="22"/>
      <c r="F7" s="22"/>
    </row>
    <row r="8" spans="2:6" s="4" customFormat="1" ht="12.75">
      <c r="B8" s="22"/>
      <c r="C8" s="22"/>
      <c r="D8" s="15"/>
      <c r="E8" s="22"/>
      <c r="F8" s="22"/>
    </row>
    <row r="9" ht="12.75">
      <c r="E9" s="23"/>
    </row>
    <row r="10" spans="2:6" s="7" customFormat="1" ht="12.75">
      <c r="B10" s="15"/>
      <c r="D10" s="26"/>
      <c r="E10" s="15"/>
      <c r="F10" s="15"/>
    </row>
    <row r="11" spans="2:6" s="7" customFormat="1" ht="12.75">
      <c r="B11" s="15"/>
      <c r="D11" s="26"/>
      <c r="E11" s="26"/>
      <c r="F11" s="15"/>
    </row>
    <row r="12" spans="2:6" s="7" customFormat="1" ht="12.75">
      <c r="B12" s="15"/>
      <c r="C12" s="15" t="s">
        <v>42</v>
      </c>
      <c r="D12" s="26"/>
      <c r="E12" s="25"/>
      <c r="F12" s="15"/>
    </row>
    <row r="13" spans="2:6" s="7" customFormat="1" ht="12.75">
      <c r="B13" s="15" t="s">
        <v>40</v>
      </c>
      <c r="C13" s="15" t="s">
        <v>43</v>
      </c>
      <c r="D13" s="15" t="s">
        <v>45</v>
      </c>
      <c r="E13" s="15" t="s">
        <v>47</v>
      </c>
      <c r="F13" s="15"/>
    </row>
    <row r="14" spans="2:6" s="7" customFormat="1" ht="12.75">
      <c r="B14" s="15" t="s">
        <v>41</v>
      </c>
      <c r="C14" s="15" t="s">
        <v>44</v>
      </c>
      <c r="D14" s="15" t="s">
        <v>46</v>
      </c>
      <c r="E14" s="15" t="s">
        <v>48</v>
      </c>
      <c r="F14" s="15" t="s">
        <v>49</v>
      </c>
    </row>
    <row r="15" spans="2:6" s="7" customFormat="1" ht="12.75">
      <c r="B15" s="15" t="s">
        <v>84</v>
      </c>
      <c r="C15" s="15" t="s">
        <v>84</v>
      </c>
      <c r="D15" s="15" t="s">
        <v>84</v>
      </c>
      <c r="E15" s="15" t="s">
        <v>84</v>
      </c>
      <c r="F15" s="15" t="s">
        <v>84</v>
      </c>
    </row>
    <row r="17" spans="1:6" ht="12.75">
      <c r="A17" s="1" t="s">
        <v>91</v>
      </c>
      <c r="B17" s="23">
        <v>140000</v>
      </c>
      <c r="C17" s="23">
        <v>40809</v>
      </c>
      <c r="D17" s="23">
        <v>125826</v>
      </c>
      <c r="E17" s="23">
        <v>53780</v>
      </c>
      <c r="F17" s="10">
        <f>SUM(B17:E17)</f>
        <v>360415</v>
      </c>
    </row>
    <row r="19" spans="1:6" ht="12.75">
      <c r="A19" s="1" t="s">
        <v>37</v>
      </c>
      <c r="B19" s="10">
        <v>25500</v>
      </c>
      <c r="C19" s="10">
        <v>0</v>
      </c>
      <c r="D19" s="10">
        <v>35811</v>
      </c>
      <c r="E19" s="10">
        <v>0</v>
      </c>
      <c r="F19" s="10">
        <f>SUM(B19:E19)</f>
        <v>61311</v>
      </c>
    </row>
    <row r="21" spans="1:6" ht="12.75">
      <c r="A21" s="1" t="s">
        <v>39</v>
      </c>
      <c r="B21" s="10">
        <v>0</v>
      </c>
      <c r="C21" s="10">
        <v>50292</v>
      </c>
      <c r="D21" s="10">
        <v>0</v>
      </c>
      <c r="E21" s="10">
        <v>0</v>
      </c>
      <c r="F21" s="10">
        <f>SUM(B21:E21)</f>
        <v>50292</v>
      </c>
    </row>
    <row r="23" spans="1:6" ht="12.75">
      <c r="A23" s="1" t="s">
        <v>107</v>
      </c>
      <c r="B23" s="10">
        <v>0</v>
      </c>
      <c r="C23" s="10">
        <v>-4965</v>
      </c>
      <c r="D23" s="10">
        <v>0</v>
      </c>
      <c r="E23" s="10">
        <v>0</v>
      </c>
      <c r="F23" s="10">
        <f>SUM(B23:E23)</f>
        <v>-4965</v>
      </c>
    </row>
    <row r="24" ht="12.75">
      <c r="A24" s="8" t="s">
        <v>108</v>
      </c>
    </row>
    <row r="26" spans="1:7" ht="13.5" thickBot="1">
      <c r="A26" s="1" t="s">
        <v>104</v>
      </c>
      <c r="B26" s="12">
        <f>SUM(B17:B25)</f>
        <v>165500</v>
      </c>
      <c r="C26" s="12">
        <f>SUM(C17:C25)</f>
        <v>86136</v>
      </c>
      <c r="D26" s="12">
        <f>SUM(D17:D25)</f>
        <v>161637</v>
      </c>
      <c r="E26" s="12">
        <f>SUM(E17:E25)</f>
        <v>53780</v>
      </c>
      <c r="F26" s="12">
        <f>SUM(F17:F25)</f>
        <v>467053</v>
      </c>
      <c r="G26" s="28"/>
    </row>
    <row r="27" ht="13.5" thickTop="1"/>
    <row r="29" spans="1:6" ht="12.75">
      <c r="A29" s="1" t="s">
        <v>59</v>
      </c>
      <c r="B29" s="27">
        <v>0</v>
      </c>
      <c r="C29" s="11">
        <v>-78</v>
      </c>
      <c r="D29" s="10">
        <v>0</v>
      </c>
      <c r="E29" s="10">
        <v>0</v>
      </c>
      <c r="F29" s="10">
        <f>SUM(B29:E29)</f>
        <v>-78</v>
      </c>
    </row>
    <row r="31" spans="1:6" ht="12.75">
      <c r="A31" s="1" t="s">
        <v>37</v>
      </c>
      <c r="B31" s="10">
        <v>140000</v>
      </c>
      <c r="C31" s="10">
        <v>0</v>
      </c>
      <c r="D31" s="10">
        <v>125826</v>
      </c>
      <c r="E31" s="10">
        <v>0</v>
      </c>
      <c r="F31" s="10">
        <f>SUM(B31:E31)</f>
        <v>265826</v>
      </c>
    </row>
    <row r="33" spans="1:6" ht="12.75">
      <c r="A33" s="1" t="s">
        <v>38</v>
      </c>
      <c r="B33" s="10">
        <v>0</v>
      </c>
      <c r="C33" s="10">
        <v>0</v>
      </c>
      <c r="D33" s="10">
        <v>0</v>
      </c>
      <c r="E33" s="10">
        <v>53780</v>
      </c>
      <c r="F33" s="10">
        <f>SUM(B33:E33)</f>
        <v>53780</v>
      </c>
    </row>
    <row r="35" spans="1:6" ht="12.75">
      <c r="A35" s="1" t="s">
        <v>39</v>
      </c>
      <c r="B35" s="10">
        <v>0</v>
      </c>
      <c r="C35" s="10">
        <v>41587</v>
      </c>
      <c r="D35" s="10">
        <v>0</v>
      </c>
      <c r="E35" s="10">
        <v>0</v>
      </c>
      <c r="F35" s="10">
        <f>SUM(B35:E35)</f>
        <v>41587</v>
      </c>
    </row>
    <row r="37" ht="12.75">
      <c r="A37" s="1" t="s">
        <v>107</v>
      </c>
    </row>
    <row r="38" spans="1:6" ht="12.75">
      <c r="A38" s="8" t="s">
        <v>109</v>
      </c>
      <c r="B38" s="10">
        <v>0</v>
      </c>
      <c r="C38" s="10">
        <v>-700</v>
      </c>
      <c r="D38" s="10">
        <v>0</v>
      </c>
      <c r="E38" s="10">
        <v>0</v>
      </c>
      <c r="F38" s="10">
        <f>SUM(B38:E38)</f>
        <v>-700</v>
      </c>
    </row>
    <row r="40" spans="1:6" ht="13.5" thickBot="1">
      <c r="A40" s="1" t="s">
        <v>105</v>
      </c>
      <c r="B40" s="12">
        <f>SUM(B29:B38)</f>
        <v>140000</v>
      </c>
      <c r="C40" s="12">
        <f>SUM(C29:C38)</f>
        <v>40809</v>
      </c>
      <c r="D40" s="12">
        <f>SUM(D29:D38)</f>
        <v>125826</v>
      </c>
      <c r="E40" s="12">
        <f>SUM(E29:E38)</f>
        <v>53780</v>
      </c>
      <c r="F40" s="12">
        <f>SUM(F29:F38)</f>
        <v>360415</v>
      </c>
    </row>
    <row r="41" ht="13.5" thickTop="1"/>
    <row r="43" ht="12.75">
      <c r="A43" s="1" t="s">
        <v>83</v>
      </c>
    </row>
    <row r="46" spans="1:5" s="4" customFormat="1" ht="12.75">
      <c r="A46" s="4" t="s">
        <v>98</v>
      </c>
      <c r="B46" s="7"/>
      <c r="C46" s="22"/>
      <c r="E46" s="22"/>
    </row>
    <row r="47" spans="1:5" s="4" customFormat="1" ht="12.75">
      <c r="A47" s="4" t="s">
        <v>96</v>
      </c>
      <c r="B47" s="7"/>
      <c r="C47" s="22"/>
      <c r="E47" s="22"/>
    </row>
    <row r="50" ht="12.75">
      <c r="A50" s="1" t="s">
        <v>70</v>
      </c>
    </row>
  </sheetData>
  <printOptions/>
  <pageMargins left="0.53" right="0.18" top="1" bottom="1" header="0.5" footer="0.5"/>
  <pageSetup fitToHeight="1" fitToWidth="1" horizontalDpi="600" verticalDpi="600" orientation="portrait" scale="99" r:id="rId2"/>
  <headerFooter alignWithMargins="0">
    <oddHeader>&amp;L&amp;"Times New Roman,Regular"&amp;8Tempatan No : 515119-U</oddHeader>
    <oddFooter>&amp;L&amp;"Times New Roman,Regular"&amp;8PBA Holdings Bhd Interim Report Q4 2002&amp;R&amp;"Times New Roman,Regular" &amp;12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5">
      <selection activeCell="A36" sqref="A36"/>
    </sheetView>
  </sheetViews>
  <sheetFormatPr defaultColWidth="9.140625" defaultRowHeight="12.75"/>
  <cols>
    <col min="1" max="1" width="45.8515625" style="1" customWidth="1"/>
    <col min="2" max="2" width="10.7109375" style="1" customWidth="1"/>
    <col min="3" max="3" width="16.7109375" style="10" customWidth="1"/>
    <col min="4" max="4" width="4.28125" style="1" customWidth="1"/>
    <col min="5" max="5" width="17.00390625" style="10" customWidth="1"/>
    <col min="6" max="16384" width="9.140625" style="1" customWidth="1"/>
  </cols>
  <sheetData>
    <row r="1" ht="12.75">
      <c r="A1" s="4" t="s">
        <v>22</v>
      </c>
    </row>
    <row r="2" ht="12.75">
      <c r="A2" s="4" t="s">
        <v>0</v>
      </c>
    </row>
    <row r="3" ht="12.75">
      <c r="A3" s="4"/>
    </row>
    <row r="4" spans="1:5" s="4" customFormat="1" ht="14.25">
      <c r="A4" s="5" t="s">
        <v>50</v>
      </c>
      <c r="C4" s="22"/>
      <c r="E4" s="22"/>
    </row>
    <row r="5" spans="1:5" s="4" customFormat="1" ht="14.25">
      <c r="A5" s="5" t="s">
        <v>106</v>
      </c>
      <c r="C5" s="22"/>
      <c r="E5" s="22"/>
    </row>
    <row r="6" spans="3:5" ht="12.75">
      <c r="C6" s="14" t="s">
        <v>99</v>
      </c>
      <c r="D6" s="9"/>
      <c r="E6" s="14" t="s">
        <v>55</v>
      </c>
    </row>
    <row r="7" spans="3:5" ht="12.75">
      <c r="C7" s="15" t="s">
        <v>21</v>
      </c>
      <c r="D7" s="7"/>
      <c r="E7" s="15" t="s">
        <v>21</v>
      </c>
    </row>
    <row r="8" spans="3:5" ht="12.75">
      <c r="C8" s="15"/>
      <c r="D8" s="7"/>
      <c r="E8" s="15"/>
    </row>
    <row r="9" ht="12.75">
      <c r="A9" s="4" t="s">
        <v>77</v>
      </c>
    </row>
    <row r="10" spans="1:5" ht="12.75">
      <c r="A10" s="1" t="s">
        <v>114</v>
      </c>
      <c r="C10" s="10">
        <v>61569</v>
      </c>
      <c r="E10" s="10">
        <v>50390</v>
      </c>
    </row>
    <row r="11" ht="12.75">
      <c r="A11" s="1" t="s">
        <v>78</v>
      </c>
    </row>
    <row r="12" spans="1:5" ht="12.75">
      <c r="A12" s="1" t="s">
        <v>115</v>
      </c>
      <c r="C12" s="10">
        <v>18301</v>
      </c>
      <c r="E12" s="10">
        <v>11423</v>
      </c>
    </row>
    <row r="13" spans="1:5" ht="12.75">
      <c r="A13" s="1" t="s">
        <v>116</v>
      </c>
      <c r="C13" s="10">
        <v>4274</v>
      </c>
      <c r="E13" s="10">
        <v>6092</v>
      </c>
    </row>
    <row r="14" spans="1:5" ht="12.75">
      <c r="A14" s="1" t="s">
        <v>117</v>
      </c>
      <c r="C14" s="10">
        <v>110</v>
      </c>
      <c r="E14" s="10">
        <v>253</v>
      </c>
    </row>
    <row r="15" spans="1:5" ht="12.75">
      <c r="A15" s="1" t="s">
        <v>118</v>
      </c>
      <c r="C15" s="10">
        <v>-8704</v>
      </c>
      <c r="E15" s="10">
        <v>-6352</v>
      </c>
    </row>
    <row r="16" spans="1:5" ht="12.75">
      <c r="A16" s="1" t="s">
        <v>137</v>
      </c>
      <c r="C16" s="23">
        <v>3812</v>
      </c>
      <c r="E16" s="23">
        <v>651</v>
      </c>
    </row>
    <row r="17" spans="1:5" ht="12.75">
      <c r="A17" s="1" t="s">
        <v>139</v>
      </c>
      <c r="C17" s="16">
        <f>-420-2</f>
        <v>-422</v>
      </c>
      <c r="E17" s="16">
        <v>-1456</v>
      </c>
    </row>
    <row r="19" spans="1:5" ht="12.75">
      <c r="A19" s="4" t="s">
        <v>79</v>
      </c>
      <c r="C19" s="10">
        <f>SUM(C10:C17)</f>
        <v>78940</v>
      </c>
      <c r="E19" s="10">
        <f>SUM(E10:E17)</f>
        <v>61001</v>
      </c>
    </row>
    <row r="20" spans="1:5" ht="12.75">
      <c r="A20" s="1" t="s">
        <v>119</v>
      </c>
      <c r="C20" s="10">
        <f>-518+16700</f>
        <v>16182</v>
      </c>
      <c r="E20" s="10">
        <f>1453-25168</f>
        <v>-23715</v>
      </c>
    </row>
    <row r="21" spans="1:5" ht="12.75">
      <c r="A21" s="1" t="s">
        <v>120</v>
      </c>
      <c r="C21" s="10">
        <v>-15842</v>
      </c>
      <c r="E21" s="10">
        <v>7321</v>
      </c>
    </row>
    <row r="22" spans="3:5" ht="12.75">
      <c r="C22" s="16"/>
      <c r="D22" s="3"/>
      <c r="E22" s="16"/>
    </row>
    <row r="24" spans="1:5" ht="12.75">
      <c r="A24" s="4" t="s">
        <v>51</v>
      </c>
      <c r="C24" s="10">
        <f>SUM(C19:C22)</f>
        <v>79280</v>
      </c>
      <c r="E24" s="10">
        <f>SUM(E19:E22)</f>
        <v>44607</v>
      </c>
    </row>
    <row r="25" spans="1:5" ht="12.75">
      <c r="A25" s="1" t="s">
        <v>121</v>
      </c>
      <c r="C25" s="10">
        <v>-4274</v>
      </c>
      <c r="E25" s="10">
        <v>-6092</v>
      </c>
    </row>
    <row r="26" spans="1:5" ht="12.75">
      <c r="A26" s="1" t="s">
        <v>122</v>
      </c>
      <c r="C26" s="10">
        <v>-129</v>
      </c>
      <c r="E26" s="10">
        <v>-65</v>
      </c>
    </row>
    <row r="27" spans="1:5" ht="12.75">
      <c r="A27" s="1" t="s">
        <v>123</v>
      </c>
      <c r="C27" s="16">
        <v>-2463</v>
      </c>
      <c r="D27" s="3"/>
      <c r="E27" s="16">
        <v>-4233</v>
      </c>
    </row>
    <row r="29" spans="1:5" ht="12.75">
      <c r="A29" s="4" t="s">
        <v>110</v>
      </c>
      <c r="C29" s="10">
        <f>SUM(C24:C27)</f>
        <v>72414</v>
      </c>
      <c r="E29" s="10">
        <f>SUM(E24:E27)</f>
        <v>34217</v>
      </c>
    </row>
    <row r="30" spans="1:5" ht="12.75">
      <c r="A30" s="4"/>
      <c r="C30" s="1"/>
      <c r="E30" s="1"/>
    </row>
    <row r="31" spans="1:4" ht="12.75">
      <c r="A31" s="4" t="s">
        <v>80</v>
      </c>
      <c r="C31" s="23"/>
      <c r="D31" s="3"/>
    </row>
    <row r="32" spans="1:5" ht="12.75">
      <c r="A32" s="1" t="s">
        <v>124</v>
      </c>
      <c r="C32" s="17">
        <v>0</v>
      </c>
      <c r="D32" s="3"/>
      <c r="E32" s="17">
        <v>184305</v>
      </c>
    </row>
    <row r="33" spans="1:5" ht="12.75">
      <c r="A33" s="1" t="s">
        <v>136</v>
      </c>
      <c r="C33" s="18">
        <v>530</v>
      </c>
      <c r="D33" s="2"/>
      <c r="E33" s="18">
        <v>329</v>
      </c>
    </row>
    <row r="34" spans="1:5" ht="12.75">
      <c r="A34" s="1" t="s">
        <v>125</v>
      </c>
      <c r="C34" s="18">
        <v>8704</v>
      </c>
      <c r="D34" s="2"/>
      <c r="E34" s="18">
        <v>6352</v>
      </c>
    </row>
    <row r="35" spans="1:5" ht="12.75">
      <c r="A35" s="1" t="s">
        <v>126</v>
      </c>
      <c r="C35" s="18">
        <v>7645</v>
      </c>
      <c r="D35" s="2"/>
      <c r="E35" s="18">
        <v>6694</v>
      </c>
    </row>
    <row r="36" spans="1:5" ht="12.75">
      <c r="A36" s="1" t="s">
        <v>127</v>
      </c>
      <c r="C36" s="18">
        <v>-8237</v>
      </c>
      <c r="D36" s="2"/>
      <c r="E36" s="18">
        <v>-7197</v>
      </c>
    </row>
    <row r="37" spans="1:5" ht="12.75">
      <c r="A37" s="1" t="s">
        <v>135</v>
      </c>
      <c r="C37" s="19">
        <f>-68892+50</f>
        <v>-68842</v>
      </c>
      <c r="D37" s="3"/>
      <c r="E37" s="19">
        <f>-48926+387</f>
        <v>-48539</v>
      </c>
    </row>
    <row r="38" spans="3:5" ht="12.75">
      <c r="C38" s="23"/>
      <c r="D38" s="3"/>
      <c r="E38" s="23"/>
    </row>
    <row r="39" spans="1:5" ht="12.75">
      <c r="A39" s="4" t="s">
        <v>52</v>
      </c>
      <c r="C39" s="23">
        <f>SUM(C33:C38)</f>
        <v>-60200</v>
      </c>
      <c r="D39" s="3"/>
      <c r="E39" s="23">
        <f>SUM(E32:E38)</f>
        <v>141944</v>
      </c>
    </row>
    <row r="41" ht="12.75">
      <c r="A41" s="4" t="s">
        <v>82</v>
      </c>
    </row>
    <row r="42" spans="1:5" ht="12.75">
      <c r="A42" s="1" t="s">
        <v>131</v>
      </c>
      <c r="C42" s="17">
        <v>61311</v>
      </c>
      <c r="D42" s="3"/>
      <c r="E42" s="41">
        <v>0</v>
      </c>
    </row>
    <row r="43" spans="1:5" ht="12.75">
      <c r="A43" s="1" t="s">
        <v>128</v>
      </c>
      <c r="C43" s="18">
        <v>-4965</v>
      </c>
      <c r="D43" s="3"/>
      <c r="E43" s="18">
        <v>-700</v>
      </c>
    </row>
    <row r="44" spans="1:5" ht="12.75">
      <c r="A44" s="1" t="s">
        <v>138</v>
      </c>
      <c r="C44" s="19">
        <f>1419-10713</f>
        <v>-9294</v>
      </c>
      <c r="D44" s="3"/>
      <c r="E44" s="19">
        <f>20146-6776</f>
        <v>13370</v>
      </c>
    </row>
    <row r="46" spans="1:5" ht="12.75">
      <c r="A46" s="4" t="s">
        <v>81</v>
      </c>
      <c r="C46" s="16">
        <f>SUM(C42:C44)</f>
        <v>47052</v>
      </c>
      <c r="D46" s="3"/>
      <c r="E46" s="16">
        <f>SUM(E42:E44)</f>
        <v>12670</v>
      </c>
    </row>
    <row r="47" ht="12.75">
      <c r="A47" s="4"/>
    </row>
    <row r="48" spans="1:5" ht="12.75">
      <c r="A48" s="4" t="s">
        <v>112</v>
      </c>
      <c r="C48" s="10">
        <f>+C46+C39+C29</f>
        <v>59266</v>
      </c>
      <c r="E48" s="10">
        <f>+E46+E39+E29</f>
        <v>188831</v>
      </c>
    </row>
    <row r="49" spans="1:5" ht="12.75">
      <c r="A49" s="4" t="s">
        <v>111</v>
      </c>
      <c r="C49" s="10">
        <v>188831</v>
      </c>
      <c r="E49" s="10">
        <v>0</v>
      </c>
    </row>
    <row r="50" spans="1:5" ht="12.75">
      <c r="A50" s="4"/>
      <c r="C50" s="16"/>
      <c r="D50" s="3"/>
      <c r="E50" s="16"/>
    </row>
    <row r="51" spans="1:5" ht="13.5" thickBot="1">
      <c r="A51" s="4" t="s">
        <v>113</v>
      </c>
      <c r="C51" s="20">
        <f>+C48+C49</f>
        <v>248097</v>
      </c>
      <c r="E51" s="20">
        <f>+E48+E49</f>
        <v>188831</v>
      </c>
    </row>
    <row r="52" spans="1:4" ht="13.5" thickTop="1">
      <c r="A52" s="4"/>
      <c r="D52" s="3"/>
    </row>
    <row r="53" spans="1:5" s="4" customFormat="1" ht="12.75">
      <c r="A53" s="4" t="s">
        <v>113</v>
      </c>
      <c r="B53" s="1"/>
      <c r="C53" s="10"/>
      <c r="D53" s="1"/>
      <c r="E53" s="10"/>
    </row>
    <row r="54" spans="1:5" ht="12.75">
      <c r="A54" s="1" t="s">
        <v>129</v>
      </c>
      <c r="C54" s="10">
        <v>242500</v>
      </c>
      <c r="E54" s="10">
        <v>184500</v>
      </c>
    </row>
    <row r="55" spans="1:5" ht="12.75">
      <c r="A55" s="1" t="s">
        <v>130</v>
      </c>
      <c r="C55" s="10">
        <v>5597</v>
      </c>
      <c r="E55" s="10">
        <v>4331</v>
      </c>
    </row>
    <row r="57" spans="3:5" ht="13.5" thickBot="1">
      <c r="C57" s="12">
        <f>+C54+C55</f>
        <v>248097</v>
      </c>
      <c r="D57" s="3"/>
      <c r="E57" s="12">
        <f>+E54+E55</f>
        <v>188831</v>
      </c>
    </row>
    <row r="58" spans="3:5" ht="13.5" thickTop="1">
      <c r="C58" s="23"/>
      <c r="D58" s="3"/>
      <c r="E58" s="23"/>
    </row>
    <row r="59" spans="1:5" ht="12.75">
      <c r="A59" s="4" t="s">
        <v>97</v>
      </c>
      <c r="B59" s="7"/>
      <c r="C59" s="22"/>
      <c r="D59" s="4"/>
      <c r="E59" s="22"/>
    </row>
    <row r="60" spans="1:5" ht="12.75">
      <c r="A60" s="4" t="s">
        <v>96</v>
      </c>
      <c r="B60" s="7"/>
      <c r="C60" s="22"/>
      <c r="D60" s="4"/>
      <c r="E60" s="22"/>
    </row>
    <row r="62" ht="12.75">
      <c r="A62" s="1" t="s">
        <v>70</v>
      </c>
    </row>
  </sheetData>
  <printOptions/>
  <pageMargins left="0.75" right="0.18" top="0.5" bottom="0.6" header="0.35" footer="0.5"/>
  <pageSetup horizontalDpi="600" verticalDpi="600" orientation="portrait" paperSize="9" scale="95" r:id="rId1"/>
  <headerFooter alignWithMargins="0">
    <oddFooter>&amp;L&amp;"Times New Roman,Regular"&amp;8PBA Holdings Bhd Interim Report Q4 2002&amp;R&amp;"Times New Roman,Regular"&amp;12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6">
      <selection activeCell="A20" sqref="A20"/>
    </sheetView>
  </sheetViews>
  <sheetFormatPr defaultColWidth="9.140625" defaultRowHeight="12.75"/>
  <cols>
    <col min="1" max="6" width="9.140625" style="1" customWidth="1"/>
    <col min="7" max="7" width="9.28125" style="1" customWidth="1"/>
    <col min="8" max="16384" width="9.140625" style="1" customWidth="1"/>
  </cols>
  <sheetData>
    <row r="2" ht="20.25">
      <c r="A2" s="29" t="s">
        <v>61</v>
      </c>
    </row>
    <row r="3" ht="18.75">
      <c r="A3" s="24" t="s">
        <v>67</v>
      </c>
    </row>
    <row r="4" ht="18.75">
      <c r="A4" s="24"/>
    </row>
    <row r="5" ht="18.75">
      <c r="A5" s="24"/>
    </row>
    <row r="8" ht="14.25">
      <c r="I8" s="31" t="s">
        <v>68</v>
      </c>
    </row>
    <row r="9" spans="1:9" ht="16.5">
      <c r="A9" s="35" t="s">
        <v>62</v>
      </c>
      <c r="I9" s="30"/>
    </row>
    <row r="10" ht="15">
      <c r="I10" s="30"/>
    </row>
    <row r="11" spans="2:9" ht="15">
      <c r="B11" s="30" t="s">
        <v>63</v>
      </c>
      <c r="C11" s="30"/>
      <c r="D11" s="30"/>
      <c r="E11" s="30"/>
      <c r="F11" s="30"/>
      <c r="I11" s="32" t="s">
        <v>132</v>
      </c>
    </row>
    <row r="12" spans="2:9" ht="15">
      <c r="B12" s="30"/>
      <c r="C12" s="30"/>
      <c r="D12" s="30"/>
      <c r="E12" s="30"/>
      <c r="F12" s="30"/>
      <c r="I12" s="32"/>
    </row>
    <row r="13" spans="2:9" ht="15">
      <c r="B13" s="30" t="s">
        <v>93</v>
      </c>
      <c r="C13" s="30"/>
      <c r="D13" s="30"/>
      <c r="E13" s="30"/>
      <c r="F13" s="30"/>
      <c r="I13" s="33">
        <v>2</v>
      </c>
    </row>
    <row r="14" spans="2:9" ht="15">
      <c r="B14" s="30"/>
      <c r="C14" s="30"/>
      <c r="D14" s="30"/>
      <c r="E14" s="30"/>
      <c r="F14" s="30"/>
      <c r="I14" s="33"/>
    </row>
    <row r="15" spans="2:9" ht="15">
      <c r="B15" s="30" t="s">
        <v>64</v>
      </c>
      <c r="C15" s="30"/>
      <c r="D15" s="30"/>
      <c r="E15" s="30"/>
      <c r="F15" s="30"/>
      <c r="I15" s="33">
        <v>3</v>
      </c>
    </row>
    <row r="16" spans="2:9" ht="15">
      <c r="B16" s="30"/>
      <c r="C16" s="30"/>
      <c r="D16" s="30"/>
      <c r="E16" s="30"/>
      <c r="F16" s="30"/>
      <c r="I16" s="33"/>
    </row>
    <row r="17" spans="2:9" ht="15">
      <c r="B17" s="30" t="s">
        <v>65</v>
      </c>
      <c r="C17" s="30"/>
      <c r="D17" s="30"/>
      <c r="E17" s="30"/>
      <c r="F17" s="30"/>
      <c r="I17" s="32" t="s">
        <v>133</v>
      </c>
    </row>
    <row r="18" spans="2:9" ht="15">
      <c r="B18" s="30"/>
      <c r="C18" s="30"/>
      <c r="D18" s="30"/>
      <c r="E18" s="30"/>
      <c r="F18" s="30"/>
      <c r="I18" s="32"/>
    </row>
    <row r="19" spans="2:9" ht="15">
      <c r="B19" s="30" t="s">
        <v>66</v>
      </c>
      <c r="C19" s="30"/>
      <c r="D19" s="30"/>
      <c r="E19" s="30"/>
      <c r="F19" s="30"/>
      <c r="I19" s="34" t="s">
        <v>134</v>
      </c>
    </row>
  </sheetData>
  <printOptions/>
  <pageMargins left="0.75" right="0.75" top="1.42" bottom="1" header="0.74" footer="0.5"/>
  <pageSetup horizontalDpi="600" verticalDpi="600" orientation="portrait" r:id="rId1"/>
  <headerFooter alignWithMargins="0">
    <oddHeader>&amp;L&amp;"Times New Roman,Regular"&amp;8Tempatan No : 515119-U</oddHeader>
    <oddFooter>&amp;L&amp;"Times New Roman,Regular"&amp;8PBA Holdings Bhd Interim Report Q4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</dc:creator>
  <cp:keywords/>
  <dc:description/>
  <cp:lastModifiedBy>PBA</cp:lastModifiedBy>
  <cp:lastPrinted>2003-02-24T09:41:05Z</cp:lastPrinted>
  <dcterms:created xsi:type="dcterms:W3CDTF">2002-10-18T03:28:47Z</dcterms:created>
  <dcterms:modified xsi:type="dcterms:W3CDTF">2003-02-25T23:57:37Z</dcterms:modified>
  <cp:category/>
  <cp:version/>
  <cp:contentType/>
  <cp:contentStatus/>
</cp:coreProperties>
</file>